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scom\Desktop\FINAL REORTS\"/>
    </mc:Choice>
  </mc:AlternateContent>
  <bookViews>
    <workbookView xWindow="0" yWindow="0" windowWidth="15360" windowHeight="7665"/>
  </bookViews>
  <sheets>
    <sheet name="July-2020" sheetId="1" r:id="rId1"/>
  </sheets>
  <definedNames>
    <definedName name="_xlnm._FilterDatabase" localSheetId="0" hidden="1">'July-2020'!$A$8:$K$29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K30" i="1"/>
  <c r="D30" i="1"/>
  <c r="E30" i="1"/>
  <c r="F30" i="1"/>
  <c r="H30" i="1"/>
  <c r="I30" i="1"/>
  <c r="J30" i="1"/>
  <c r="C30" i="1"/>
  <c r="F24" i="1" l="1"/>
  <c r="G24" i="1"/>
  <c r="K24" i="1"/>
  <c r="F29" i="1" l="1"/>
  <c r="E29" i="1"/>
  <c r="E27" i="1"/>
  <c r="F25" i="1" l="1"/>
  <c r="E25" i="1"/>
  <c r="E23" i="1" l="1"/>
  <c r="F23" i="1" l="1"/>
  <c r="E21" i="1" l="1"/>
  <c r="G10" i="1" l="1"/>
  <c r="G28" i="1"/>
  <c r="G14" i="1"/>
  <c r="E14" i="1"/>
  <c r="K10" i="1"/>
  <c r="K11" i="1"/>
  <c r="K12" i="1"/>
  <c r="K13" i="1"/>
  <c r="K15" i="1"/>
  <c r="K16" i="1"/>
  <c r="K17" i="1"/>
  <c r="K18" i="1"/>
  <c r="K19" i="1"/>
  <c r="K20" i="1"/>
  <c r="K21" i="1"/>
  <c r="K22" i="1"/>
  <c r="K23" i="1"/>
  <c r="K25" i="1"/>
  <c r="K26" i="1"/>
  <c r="K27" i="1"/>
  <c r="K28" i="1"/>
  <c r="K29" i="1"/>
  <c r="K9" i="1"/>
  <c r="G11" i="1"/>
  <c r="G12" i="1"/>
  <c r="G13" i="1"/>
  <c r="G15" i="1"/>
  <c r="G16" i="1"/>
  <c r="G17" i="1"/>
  <c r="G18" i="1"/>
  <c r="G19" i="1"/>
  <c r="G20" i="1"/>
  <c r="G21" i="1"/>
  <c r="G22" i="1"/>
  <c r="G23" i="1"/>
  <c r="G25" i="1"/>
  <c r="G26" i="1"/>
  <c r="G27" i="1"/>
  <c r="G9" i="1"/>
  <c r="K14" i="1" l="1"/>
</calcChain>
</file>

<file path=xl/sharedStrings.xml><?xml version="1.0" encoding="utf-8"?>
<sst xmlns="http://schemas.openxmlformats.org/spreadsheetml/2006/main" count="42" uniqueCount="42">
  <si>
    <t>Consumer Complaints redressal report</t>
  </si>
  <si>
    <t>Level of Monitoring: PFC/MoP</t>
  </si>
  <si>
    <t>Format: D3</t>
  </si>
  <si>
    <t>Name of State:</t>
  </si>
  <si>
    <t>Karnataka</t>
  </si>
  <si>
    <t>Name of Discom:</t>
  </si>
  <si>
    <t>GESCOM</t>
  </si>
  <si>
    <t>Sl.no</t>
  </si>
  <si>
    <t>Town Name</t>
  </si>
  <si>
    <t>Complaints pending from previous period</t>
  </si>
  <si>
    <t>Complaints registered in current period</t>
  </si>
  <si>
    <t>Complaints Pending Period (Average) HH:MM</t>
  </si>
  <si>
    <t>Complaints yet to be closed</t>
  </si>
  <si>
    <t>Complaints closed within SERC time limit</t>
  </si>
  <si>
    <t>Complaints closed beyond SERC time limit</t>
  </si>
  <si>
    <t xml:space="preserve">Aland </t>
  </si>
  <si>
    <t>Bidar</t>
  </si>
  <si>
    <t xml:space="preserve">Bhalki </t>
  </si>
  <si>
    <t>Basavkalyan</t>
  </si>
  <si>
    <t>Bellary</t>
  </si>
  <si>
    <t>Gulbarga</t>
  </si>
  <si>
    <t>Gangavathi</t>
  </si>
  <si>
    <t xml:space="preserve">Humnabad </t>
  </si>
  <si>
    <t>Hospet</t>
  </si>
  <si>
    <t>Kampli</t>
  </si>
  <si>
    <t>Koppal</t>
  </si>
  <si>
    <t>Manvi</t>
  </si>
  <si>
    <t>Raichur</t>
  </si>
  <si>
    <t xml:space="preserve">Shahabad </t>
  </si>
  <si>
    <t xml:space="preserve">Shorapur </t>
  </si>
  <si>
    <t>Sirguppa</t>
  </si>
  <si>
    <t>Sedam</t>
  </si>
  <si>
    <t>Sindhanur</t>
  </si>
  <si>
    <t>Wadi</t>
  </si>
  <si>
    <t xml:space="preserve">Yadgir </t>
  </si>
  <si>
    <t>Period: 1 Month (Eg. 1st July'2020 to 31th July'2020)</t>
  </si>
  <si>
    <t>Reporting month: August-2020</t>
  </si>
  <si>
    <t>Complaints closed(E-H)</t>
  </si>
  <si>
    <t>Total pending Complaints (C+D)</t>
  </si>
  <si>
    <t xml:space="preserve">Shahapur </t>
  </si>
  <si>
    <t>Total</t>
  </si>
  <si>
    <t>Complains closed within SERC time limit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</si>
</sst>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color rgb="FF000000"/>
      <name val="Calibri"/>
      <family val="2"/>
    </font>
    <font>
      <b/>
      <sz val="12"/>
      <color rgb="FF000000"/>
      <name val="Book Antiqua"/>
      <family val="1"/>
    </font>
    <font>
      <b/>
      <sz val="10"/>
      <color theme="1"/>
      <name val="Book Antiqua"/>
      <family val="1"/>
    </font>
    <font>
      <sz val="12"/>
      <color rgb="FF000000"/>
      <name val="Book Antiqua"/>
      <family val="1"/>
    </font>
    <font>
      <sz val="11"/>
      <color rgb="FF000000"/>
      <name val="Calibri"/>
      <family val="2"/>
      <scheme val="minor"/>
    </font>
    <font>
      <sz val="11"/>
      <color theme="1"/>
      <name val="Book Antiqua"/>
      <family val="1"/>
    </font>
    <font>
      <sz val="10"/>
      <color rgb="FF000000"/>
      <name val="Book Antiqua"/>
      <family val="1"/>
    </font>
    <font>
      <sz val="10"/>
      <color theme="1"/>
      <name val="Book Antiqua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8" fillId="0" borderId="0"/>
    <xf numFmtId="0" fontId="1" fillId="0" borderId="0"/>
  </cellStyleXfs>
  <cellXfs count="39">
    <xf numFmtId="0" fontId="0" fillId="0" borderId="0" xfId="0"/>
    <xf numFmtId="0" fontId="10" fillId="3" borderId="6" xfId="0" applyFont="1" applyFill="1" applyBorder="1" applyAlignment="1">
      <alignment horizontal="center" vertical="center" wrapText="1"/>
    </xf>
    <xf numFmtId="0" fontId="9" fillId="2" borderId="6" xfId="3" applyFont="1" applyFill="1" applyBorder="1" applyAlignment="1">
      <alignment horizontal="center" vertical="center"/>
    </xf>
    <xf numFmtId="0" fontId="0" fillId="0" borderId="0" xfId="0" applyFill="1"/>
    <xf numFmtId="10" fontId="0" fillId="0" borderId="0" xfId="0" applyNumberFormat="1"/>
    <xf numFmtId="0" fontId="0" fillId="0" borderId="0" xfId="0" applyAlignment="1">
      <alignment wrapText="1"/>
    </xf>
    <xf numFmtId="10" fontId="0" fillId="0" borderId="0" xfId="0" applyNumberFormat="1" applyAlignment="1">
      <alignment wrapText="1"/>
    </xf>
    <xf numFmtId="0" fontId="5" fillId="2" borderId="7" xfId="2" applyFont="1" applyFill="1" applyBorder="1" applyAlignment="1">
      <alignment horizontal="center" vertical="center" wrapText="1" readingOrder="1"/>
    </xf>
    <xf numFmtId="0" fontId="6" fillId="2" borderId="6" xfId="0" applyFont="1" applyFill="1" applyBorder="1" applyAlignment="1">
      <alignment horizontal="center" vertical="center" wrapText="1" readingOrder="1"/>
    </xf>
    <xf numFmtId="0" fontId="7" fillId="2" borderId="6" xfId="0" applyFont="1" applyFill="1" applyBorder="1" applyAlignment="1">
      <alignment horizontal="center" vertical="center" wrapText="1" readingOrder="1"/>
    </xf>
    <xf numFmtId="0" fontId="11" fillId="2" borderId="6" xfId="4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1"/>
    </xf>
    <xf numFmtId="0" fontId="5" fillId="2" borderId="9" xfId="0" applyFont="1" applyFill="1" applyBorder="1" applyAlignment="1">
      <alignment horizontal="center" vertical="center" wrapText="1" readingOrder="1"/>
    </xf>
    <xf numFmtId="0" fontId="12" fillId="0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21" fontId="0" fillId="2" borderId="6" xfId="0" applyNumberFormat="1" applyFill="1" applyBorder="1" applyAlignment="1">
      <alignment horizontal="center" vertical="center"/>
    </xf>
    <xf numFmtId="10" fontId="0" fillId="2" borderId="6" xfId="1" applyNumberFormat="1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21" fontId="12" fillId="2" borderId="6" xfId="0" applyNumberFormat="1" applyFont="1" applyFill="1" applyBorder="1" applyAlignment="1">
      <alignment horizontal="center" vertical="center"/>
    </xf>
    <xf numFmtId="10" fontId="12" fillId="2" borderId="6" xfId="0" applyNumberFormat="1" applyFont="1" applyFill="1" applyBorder="1" applyAlignment="1">
      <alignment horizontal="center" vertical="center"/>
    </xf>
  </cellXfs>
  <cellStyles count="5">
    <cellStyle name="Normal" xfId="0" builtinId="0"/>
    <cellStyle name="Normal 2" xfId="4"/>
    <cellStyle name="Normal 2 2" xfId="3"/>
    <cellStyle name="Normal 3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A7" sqref="A7:D7"/>
    </sheetView>
  </sheetViews>
  <sheetFormatPr defaultRowHeight="15" x14ac:dyDescent="0.25"/>
  <cols>
    <col min="2" max="2" width="14.85546875" customWidth="1"/>
    <col min="3" max="3" width="14" customWidth="1"/>
    <col min="4" max="4" width="13.42578125" customWidth="1"/>
    <col min="6" max="6" width="10.85546875" customWidth="1"/>
    <col min="7" max="7" width="10.7109375" customWidth="1"/>
    <col min="8" max="8" width="10.5703125" customWidth="1"/>
    <col min="9" max="9" width="11.140625" customWidth="1"/>
    <col min="10" max="10" width="10.5703125" customWidth="1"/>
    <col min="11" max="11" width="10.140625" customWidth="1"/>
  </cols>
  <sheetData>
    <row r="1" spans="1:11" x14ac:dyDescent="0.2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x14ac:dyDescent="0.25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1" x14ac:dyDescent="0.25">
      <c r="A3" s="22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4"/>
    </row>
    <row r="4" spans="1:11" x14ac:dyDescent="0.25">
      <c r="A4" s="25" t="s">
        <v>3</v>
      </c>
      <c r="B4" s="26"/>
      <c r="C4" s="26" t="s">
        <v>4</v>
      </c>
      <c r="D4" s="26"/>
      <c r="E4" s="26"/>
      <c r="F4" s="26"/>
      <c r="G4" s="27"/>
      <c r="H4" s="26"/>
      <c r="I4" s="26"/>
      <c r="J4" s="26"/>
      <c r="K4" s="28"/>
    </row>
    <row r="5" spans="1:11" x14ac:dyDescent="0.25">
      <c r="A5" s="29" t="s">
        <v>5</v>
      </c>
      <c r="B5" s="29"/>
      <c r="C5" s="29" t="s">
        <v>6</v>
      </c>
      <c r="D5" s="29"/>
      <c r="E5" s="29"/>
      <c r="F5" s="29"/>
      <c r="G5" s="30"/>
      <c r="H5" s="31"/>
      <c r="I5" s="29"/>
      <c r="J5" s="31"/>
      <c r="K5" s="29"/>
    </row>
    <row r="6" spans="1:11" x14ac:dyDescent="0.25">
      <c r="A6" s="29" t="s">
        <v>36</v>
      </c>
      <c r="B6" s="29"/>
      <c r="C6" s="29"/>
      <c r="D6" s="29"/>
      <c r="E6" s="29"/>
      <c r="F6" s="29"/>
      <c r="G6" s="29"/>
      <c r="H6" s="31"/>
      <c r="I6" s="29"/>
      <c r="J6" s="31"/>
      <c r="K6" s="29"/>
    </row>
    <row r="7" spans="1:11" x14ac:dyDescent="0.25">
      <c r="A7" s="32" t="s">
        <v>35</v>
      </c>
      <c r="B7" s="32"/>
      <c r="C7" s="32"/>
      <c r="D7" s="32"/>
      <c r="E7" s="30"/>
      <c r="F7" s="30"/>
      <c r="G7" s="30"/>
      <c r="H7" s="33"/>
      <c r="I7" s="30"/>
      <c r="J7" s="33"/>
      <c r="K7" s="30"/>
    </row>
    <row r="8" spans="1:11" ht="105" x14ac:dyDescent="0.25">
      <c r="A8" s="7" t="s">
        <v>7</v>
      </c>
      <c r="B8" s="8" t="s">
        <v>8</v>
      </c>
      <c r="C8" s="8" t="s">
        <v>9</v>
      </c>
      <c r="D8" s="8" t="s">
        <v>10</v>
      </c>
      <c r="E8" s="8" t="s">
        <v>38</v>
      </c>
      <c r="F8" s="8" t="s">
        <v>37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41</v>
      </c>
    </row>
    <row r="9" spans="1:11" s="3" customFormat="1" ht="16.5" x14ac:dyDescent="0.25">
      <c r="A9" s="9">
        <v>1</v>
      </c>
      <c r="B9" s="2" t="s">
        <v>15</v>
      </c>
      <c r="C9" s="11">
        <v>0</v>
      </c>
      <c r="D9" s="11">
        <v>125</v>
      </c>
      <c r="E9" s="11">
        <v>125</v>
      </c>
      <c r="F9" s="11">
        <v>125</v>
      </c>
      <c r="G9" s="34">
        <f>F9*0.3</f>
        <v>37.5</v>
      </c>
      <c r="H9" s="11">
        <v>0</v>
      </c>
      <c r="I9" s="11">
        <v>124</v>
      </c>
      <c r="J9" s="11">
        <v>1</v>
      </c>
      <c r="K9" s="35">
        <f>I9/E9</f>
        <v>0.99199999999999999</v>
      </c>
    </row>
    <row r="10" spans="1:11" ht="16.5" x14ac:dyDescent="0.25">
      <c r="A10" s="9">
        <v>2</v>
      </c>
      <c r="B10" s="2" t="s">
        <v>16</v>
      </c>
      <c r="C10" s="11">
        <v>20</v>
      </c>
      <c r="D10" s="1">
        <v>2215</v>
      </c>
      <c r="E10" s="11">
        <v>2235</v>
      </c>
      <c r="F10" s="1">
        <v>2214</v>
      </c>
      <c r="G10" s="34">
        <f>F10*0.3</f>
        <v>664.19999999999993</v>
      </c>
      <c r="H10" s="11">
        <v>21</v>
      </c>
      <c r="I10" s="1">
        <v>2194</v>
      </c>
      <c r="J10" s="11">
        <v>20</v>
      </c>
      <c r="K10" s="35">
        <f t="shared" ref="K10:K29" si="0">I10/E10</f>
        <v>0.98165548098434008</v>
      </c>
    </row>
    <row r="11" spans="1:11" ht="16.5" x14ac:dyDescent="0.25">
      <c r="A11" s="9">
        <v>3</v>
      </c>
      <c r="B11" s="2" t="s">
        <v>17</v>
      </c>
      <c r="C11" s="1">
        <v>10</v>
      </c>
      <c r="D11" s="1">
        <v>189</v>
      </c>
      <c r="E11" s="10">
        <v>199</v>
      </c>
      <c r="F11" s="1">
        <v>195</v>
      </c>
      <c r="G11" s="34">
        <f t="shared" ref="G11:G28" si="1">F11*0.3</f>
        <v>58.5</v>
      </c>
      <c r="H11" s="1">
        <v>4</v>
      </c>
      <c r="I11" s="1">
        <v>189</v>
      </c>
      <c r="J11" s="1">
        <v>6</v>
      </c>
      <c r="K11" s="35">
        <f t="shared" si="0"/>
        <v>0.94974874371859297</v>
      </c>
    </row>
    <row r="12" spans="1:11" ht="16.5" x14ac:dyDescent="0.25">
      <c r="A12" s="9">
        <v>4</v>
      </c>
      <c r="B12" s="2" t="s">
        <v>18</v>
      </c>
      <c r="C12" s="11">
        <v>0</v>
      </c>
      <c r="D12" s="11">
        <v>365</v>
      </c>
      <c r="E12" s="11">
        <v>365</v>
      </c>
      <c r="F12" s="11">
        <v>365</v>
      </c>
      <c r="G12" s="34">
        <f t="shared" si="1"/>
        <v>109.5</v>
      </c>
      <c r="H12" s="11">
        <v>0</v>
      </c>
      <c r="I12" s="11">
        <v>365</v>
      </c>
      <c r="J12" s="11">
        <v>0</v>
      </c>
      <c r="K12" s="35">
        <f t="shared" si="0"/>
        <v>1</v>
      </c>
    </row>
    <row r="13" spans="1:11" ht="16.5" x14ac:dyDescent="0.25">
      <c r="A13" s="9">
        <v>5</v>
      </c>
      <c r="B13" s="2" t="s">
        <v>19</v>
      </c>
      <c r="C13" s="11">
        <v>0</v>
      </c>
      <c r="D13" s="11">
        <v>2190</v>
      </c>
      <c r="E13" s="11">
        <v>2190</v>
      </c>
      <c r="F13" s="11">
        <v>2190</v>
      </c>
      <c r="G13" s="34">
        <f t="shared" si="1"/>
        <v>657</v>
      </c>
      <c r="H13" s="11">
        <v>0</v>
      </c>
      <c r="I13" s="11">
        <v>2190</v>
      </c>
      <c r="J13" s="1">
        <v>0</v>
      </c>
      <c r="K13" s="35">
        <f t="shared" si="0"/>
        <v>1</v>
      </c>
    </row>
    <row r="14" spans="1:11" ht="16.5" x14ac:dyDescent="0.25">
      <c r="A14" s="9">
        <v>6</v>
      </c>
      <c r="B14" s="2" t="s">
        <v>20</v>
      </c>
      <c r="C14" s="11">
        <v>157</v>
      </c>
      <c r="D14" s="11">
        <v>11387</v>
      </c>
      <c r="E14" s="11">
        <f>SUM(C14:D14)</f>
        <v>11544</v>
      </c>
      <c r="F14" s="11">
        <v>11309</v>
      </c>
      <c r="G14" s="34">
        <f t="shared" si="1"/>
        <v>3392.7</v>
      </c>
      <c r="H14" s="11">
        <v>235</v>
      </c>
      <c r="I14" s="11">
        <v>5345</v>
      </c>
      <c r="J14" s="11">
        <v>5964</v>
      </c>
      <c r="K14" s="35">
        <f t="shared" si="0"/>
        <v>0.46301108801108803</v>
      </c>
    </row>
    <row r="15" spans="1:11" ht="16.5" x14ac:dyDescent="0.25">
      <c r="A15" s="9">
        <v>7</v>
      </c>
      <c r="B15" s="2" t="s">
        <v>21</v>
      </c>
      <c r="C15" s="11">
        <v>0</v>
      </c>
      <c r="D15" s="11">
        <v>125</v>
      </c>
      <c r="E15" s="11">
        <v>125</v>
      </c>
      <c r="F15" s="11">
        <v>125</v>
      </c>
      <c r="G15" s="34">
        <f t="shared" si="1"/>
        <v>37.5</v>
      </c>
      <c r="H15" s="11">
        <v>0</v>
      </c>
      <c r="I15" s="11">
        <v>125</v>
      </c>
      <c r="J15" s="1">
        <v>0</v>
      </c>
      <c r="K15" s="35">
        <f t="shared" si="0"/>
        <v>1</v>
      </c>
    </row>
    <row r="16" spans="1:11" ht="16.5" x14ac:dyDescent="0.25">
      <c r="A16" s="9">
        <v>8</v>
      </c>
      <c r="B16" s="2" t="s">
        <v>22</v>
      </c>
      <c r="C16" s="11">
        <v>0</v>
      </c>
      <c r="D16" s="11">
        <v>33</v>
      </c>
      <c r="E16" s="11">
        <v>33</v>
      </c>
      <c r="F16" s="11">
        <v>33</v>
      </c>
      <c r="G16" s="34">
        <f t="shared" si="1"/>
        <v>9.9</v>
      </c>
      <c r="H16" s="11">
        <v>0</v>
      </c>
      <c r="I16" s="11">
        <v>33</v>
      </c>
      <c r="J16" s="1">
        <v>0</v>
      </c>
      <c r="K16" s="35">
        <f t="shared" si="0"/>
        <v>1</v>
      </c>
    </row>
    <row r="17" spans="1:11" ht="16.5" x14ac:dyDescent="0.25">
      <c r="A17" s="9">
        <v>9</v>
      </c>
      <c r="B17" s="2" t="s">
        <v>23</v>
      </c>
      <c r="C17" s="11">
        <v>0</v>
      </c>
      <c r="D17" s="11">
        <v>580</v>
      </c>
      <c r="E17" s="11">
        <v>580</v>
      </c>
      <c r="F17" s="11">
        <v>580</v>
      </c>
      <c r="G17" s="34">
        <f t="shared" si="1"/>
        <v>174</v>
      </c>
      <c r="H17" s="11">
        <v>0</v>
      </c>
      <c r="I17" s="11">
        <v>580</v>
      </c>
      <c r="J17" s="1">
        <v>0</v>
      </c>
      <c r="K17" s="35">
        <f t="shared" si="0"/>
        <v>1</v>
      </c>
    </row>
    <row r="18" spans="1:11" ht="16.5" x14ac:dyDescent="0.25">
      <c r="A18" s="9">
        <v>10</v>
      </c>
      <c r="B18" s="2" t="s">
        <v>24</v>
      </c>
      <c r="C18" s="1">
        <v>0</v>
      </c>
      <c r="D18" s="1">
        <v>85</v>
      </c>
      <c r="E18" s="1">
        <v>85</v>
      </c>
      <c r="F18" s="1">
        <v>85</v>
      </c>
      <c r="G18" s="34">
        <f t="shared" si="1"/>
        <v>25.5</v>
      </c>
      <c r="H18" s="1">
        <v>0</v>
      </c>
      <c r="I18" s="1">
        <v>85</v>
      </c>
      <c r="J18" s="1">
        <v>0</v>
      </c>
      <c r="K18" s="35">
        <f t="shared" si="0"/>
        <v>1</v>
      </c>
    </row>
    <row r="19" spans="1:11" ht="16.5" x14ac:dyDescent="0.25">
      <c r="A19" s="9">
        <v>11</v>
      </c>
      <c r="B19" s="2" t="s">
        <v>25</v>
      </c>
      <c r="C19" s="11">
        <v>0</v>
      </c>
      <c r="D19" s="11">
        <v>773</v>
      </c>
      <c r="E19" s="11">
        <v>773</v>
      </c>
      <c r="F19" s="11">
        <v>773</v>
      </c>
      <c r="G19" s="34">
        <f t="shared" si="1"/>
        <v>231.89999999999998</v>
      </c>
      <c r="H19" s="11">
        <v>0</v>
      </c>
      <c r="I19" s="11">
        <v>773</v>
      </c>
      <c r="J19" s="1">
        <v>0</v>
      </c>
      <c r="K19" s="35">
        <f t="shared" si="0"/>
        <v>1</v>
      </c>
    </row>
    <row r="20" spans="1:11" ht="16.5" x14ac:dyDescent="0.25">
      <c r="A20" s="9">
        <v>12</v>
      </c>
      <c r="B20" s="2" t="s">
        <v>26</v>
      </c>
      <c r="C20" s="11">
        <v>0</v>
      </c>
      <c r="D20" s="11">
        <v>154</v>
      </c>
      <c r="E20" s="11">
        <v>154</v>
      </c>
      <c r="F20" s="11">
        <v>154</v>
      </c>
      <c r="G20" s="34">
        <f t="shared" si="1"/>
        <v>46.199999999999996</v>
      </c>
      <c r="H20" s="11">
        <v>0</v>
      </c>
      <c r="I20" s="11">
        <v>154</v>
      </c>
      <c r="J20" s="1">
        <v>0</v>
      </c>
      <c r="K20" s="35">
        <f t="shared" si="0"/>
        <v>1</v>
      </c>
    </row>
    <row r="21" spans="1:11" ht="16.5" x14ac:dyDescent="0.25">
      <c r="A21" s="9">
        <v>13</v>
      </c>
      <c r="B21" s="2" t="s">
        <v>27</v>
      </c>
      <c r="C21" s="11">
        <v>0</v>
      </c>
      <c r="D21" s="11">
        <v>1358</v>
      </c>
      <c r="E21" s="11">
        <f>D21+C21</f>
        <v>1358</v>
      </c>
      <c r="F21" s="11">
        <v>1358</v>
      </c>
      <c r="G21" s="34">
        <f t="shared" si="1"/>
        <v>407.4</v>
      </c>
      <c r="H21" s="11">
        <v>0</v>
      </c>
      <c r="I21" s="11">
        <v>1358</v>
      </c>
      <c r="J21" s="1">
        <v>0</v>
      </c>
      <c r="K21" s="35">
        <f t="shared" si="0"/>
        <v>1</v>
      </c>
    </row>
    <row r="22" spans="1:11" ht="16.5" x14ac:dyDescent="0.25">
      <c r="A22" s="9">
        <v>14</v>
      </c>
      <c r="B22" s="2" t="s">
        <v>28</v>
      </c>
      <c r="C22" s="11">
        <v>0</v>
      </c>
      <c r="D22" s="11">
        <v>27</v>
      </c>
      <c r="E22" s="11">
        <v>27</v>
      </c>
      <c r="F22" s="11">
        <v>27</v>
      </c>
      <c r="G22" s="34">
        <f t="shared" si="1"/>
        <v>8.1</v>
      </c>
      <c r="H22" s="11">
        <v>0</v>
      </c>
      <c r="I22" s="11">
        <v>27</v>
      </c>
      <c r="J22" s="1">
        <v>0</v>
      </c>
      <c r="K22" s="35">
        <f t="shared" si="0"/>
        <v>1</v>
      </c>
    </row>
    <row r="23" spans="1:11" ht="16.5" x14ac:dyDescent="0.25">
      <c r="A23" s="9">
        <v>15</v>
      </c>
      <c r="B23" s="2" t="s">
        <v>29</v>
      </c>
      <c r="C23" s="11">
        <v>0</v>
      </c>
      <c r="D23" s="11">
        <v>435</v>
      </c>
      <c r="E23" s="11">
        <f>D23+C23</f>
        <v>435</v>
      </c>
      <c r="F23" s="11">
        <f>E23-H23</f>
        <v>435</v>
      </c>
      <c r="G23" s="34">
        <f t="shared" si="1"/>
        <v>130.5</v>
      </c>
      <c r="H23" s="11">
        <v>0</v>
      </c>
      <c r="I23" s="11">
        <v>435</v>
      </c>
      <c r="J23" s="1">
        <v>0</v>
      </c>
      <c r="K23" s="35">
        <f t="shared" si="0"/>
        <v>1</v>
      </c>
    </row>
    <row r="24" spans="1:11" s="3" customFormat="1" ht="16.5" x14ac:dyDescent="0.25">
      <c r="A24" s="9">
        <v>16</v>
      </c>
      <c r="B24" s="2" t="s">
        <v>39</v>
      </c>
      <c r="C24" s="12">
        <v>3</v>
      </c>
      <c r="D24" s="11">
        <v>165</v>
      </c>
      <c r="E24" s="11">
        <v>168</v>
      </c>
      <c r="F24" s="11">
        <f>E24-2</f>
        <v>166</v>
      </c>
      <c r="G24" s="34">
        <f t="shared" si="1"/>
        <v>49.8</v>
      </c>
      <c r="H24" s="12">
        <v>2</v>
      </c>
      <c r="I24" s="11">
        <v>166</v>
      </c>
      <c r="J24" s="11">
        <v>0</v>
      </c>
      <c r="K24" s="35">
        <f t="shared" si="0"/>
        <v>0.98809523809523814</v>
      </c>
    </row>
    <row r="25" spans="1:11" s="3" customFormat="1" ht="16.5" x14ac:dyDescent="0.25">
      <c r="A25" s="9">
        <v>17</v>
      </c>
      <c r="B25" s="2" t="s">
        <v>30</v>
      </c>
      <c r="C25" s="11">
        <v>0</v>
      </c>
      <c r="D25" s="11">
        <v>687</v>
      </c>
      <c r="E25" s="12">
        <f>D25+C25</f>
        <v>687</v>
      </c>
      <c r="F25" s="12">
        <f>E25-0</f>
        <v>687</v>
      </c>
      <c r="G25" s="34">
        <f t="shared" si="1"/>
        <v>206.1</v>
      </c>
      <c r="H25" s="11">
        <v>0</v>
      </c>
      <c r="I25" s="12">
        <v>687</v>
      </c>
      <c r="J25" s="12">
        <v>0</v>
      </c>
      <c r="K25" s="35">
        <f t="shared" si="0"/>
        <v>1</v>
      </c>
    </row>
    <row r="26" spans="1:11" ht="16.5" x14ac:dyDescent="0.25">
      <c r="A26" s="9">
        <v>18</v>
      </c>
      <c r="B26" s="2" t="s">
        <v>31</v>
      </c>
      <c r="C26" s="11">
        <v>0</v>
      </c>
      <c r="D26" s="11">
        <v>45</v>
      </c>
      <c r="E26" s="11">
        <v>45</v>
      </c>
      <c r="F26" s="11">
        <v>45</v>
      </c>
      <c r="G26" s="34">
        <f t="shared" si="1"/>
        <v>13.5</v>
      </c>
      <c r="H26" s="11">
        <v>0</v>
      </c>
      <c r="I26" s="11">
        <v>45</v>
      </c>
      <c r="J26" s="1">
        <v>0</v>
      </c>
      <c r="K26" s="35">
        <f t="shared" si="0"/>
        <v>1</v>
      </c>
    </row>
    <row r="27" spans="1:11" s="3" customFormat="1" ht="19.5" customHeight="1" x14ac:dyDescent="0.25">
      <c r="A27" s="9">
        <v>19</v>
      </c>
      <c r="B27" s="2" t="s">
        <v>32</v>
      </c>
      <c r="C27" s="11">
        <v>0</v>
      </c>
      <c r="D27" s="11">
        <v>245</v>
      </c>
      <c r="E27" s="11">
        <f>D27+C27</f>
        <v>245</v>
      </c>
      <c r="F27" s="11">
        <v>245</v>
      </c>
      <c r="G27" s="34">
        <f t="shared" si="1"/>
        <v>73.5</v>
      </c>
      <c r="H27" s="11">
        <v>0</v>
      </c>
      <c r="I27" s="11">
        <v>245</v>
      </c>
      <c r="J27" s="12">
        <v>0</v>
      </c>
      <c r="K27" s="35">
        <f t="shared" si="0"/>
        <v>1</v>
      </c>
    </row>
    <row r="28" spans="1:11" ht="16.5" x14ac:dyDescent="0.25">
      <c r="A28" s="9">
        <v>20</v>
      </c>
      <c r="B28" s="2" t="s">
        <v>33</v>
      </c>
      <c r="C28" s="11">
        <v>0</v>
      </c>
      <c r="D28" s="1">
        <v>16</v>
      </c>
      <c r="E28" s="1">
        <v>16</v>
      </c>
      <c r="F28" s="1">
        <v>16</v>
      </c>
      <c r="G28" s="34">
        <f t="shared" si="1"/>
        <v>4.8</v>
      </c>
      <c r="H28" s="11">
        <v>0</v>
      </c>
      <c r="I28" s="1">
        <v>16</v>
      </c>
      <c r="J28" s="11">
        <v>0</v>
      </c>
      <c r="K28" s="35">
        <f t="shared" si="0"/>
        <v>1</v>
      </c>
    </row>
    <row r="29" spans="1:11" s="3" customFormat="1" ht="16.5" x14ac:dyDescent="0.25">
      <c r="A29" s="9">
        <v>21</v>
      </c>
      <c r="B29" s="2" t="s">
        <v>34</v>
      </c>
      <c r="C29" s="11">
        <v>0</v>
      </c>
      <c r="D29" s="11">
        <v>594</v>
      </c>
      <c r="E29" s="11">
        <f>D29+C29</f>
        <v>594</v>
      </c>
      <c r="F29" s="11">
        <f>E29-0</f>
        <v>594</v>
      </c>
      <c r="G29" s="34">
        <v>8.3333333333333329E-2</v>
      </c>
      <c r="H29" s="11">
        <v>0</v>
      </c>
      <c r="I29" s="11">
        <v>594</v>
      </c>
      <c r="J29" s="12">
        <v>0</v>
      </c>
      <c r="K29" s="35">
        <f t="shared" si="0"/>
        <v>1</v>
      </c>
    </row>
    <row r="30" spans="1:11" s="15" customFormat="1" ht="16.5" customHeight="1" x14ac:dyDescent="0.25">
      <c r="A30" s="13" t="s">
        <v>40</v>
      </c>
      <c r="B30" s="14"/>
      <c r="C30" s="36">
        <f>SUM(C9:C29)</f>
        <v>190</v>
      </c>
      <c r="D30" s="36">
        <f t="shared" ref="D30:K30" si="2">SUM(D9:D29)</f>
        <v>21793</v>
      </c>
      <c r="E30" s="36">
        <f t="shared" si="2"/>
        <v>21983</v>
      </c>
      <c r="F30" s="36">
        <f t="shared" si="2"/>
        <v>21721</v>
      </c>
      <c r="G30" s="37">
        <f>AVERAGE(G9:G29)</f>
        <v>301.81825396825394</v>
      </c>
      <c r="H30" s="36">
        <f t="shared" si="2"/>
        <v>262</v>
      </c>
      <c r="I30" s="36">
        <f t="shared" si="2"/>
        <v>15730</v>
      </c>
      <c r="J30" s="36">
        <f t="shared" si="2"/>
        <v>5991</v>
      </c>
      <c r="K30" s="38">
        <f>AVERAGE(K9:K29)</f>
        <v>0.97021478813377426</v>
      </c>
    </row>
    <row r="32" spans="1:11" s="5" customFormat="1" ht="81" customHeight="1" x14ac:dyDescent="0.25">
      <c r="K32" s="6"/>
    </row>
    <row r="33" spans="11:11" x14ac:dyDescent="0.25">
      <c r="K33" s="4"/>
    </row>
  </sheetData>
  <mergeCells count="5">
    <mergeCell ref="A1:K1"/>
    <mergeCell ref="A2:K2"/>
    <mergeCell ref="A3:K3"/>
    <mergeCell ref="A7:D7"/>
    <mergeCell ref="A30:B3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Gescom</dc:creator>
  <cp:lastModifiedBy>Gescom</cp:lastModifiedBy>
  <dcterms:created xsi:type="dcterms:W3CDTF">2020-07-07T06:59:06Z</dcterms:created>
  <dcterms:modified xsi:type="dcterms:W3CDTF">2020-09-03T10:39:53Z</dcterms:modified>
</cp:coreProperties>
</file>